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laurieecastillo/Desktop/Momtrepreneur Planner/Momtrepreneur Mastery Class/"/>
    </mc:Choice>
  </mc:AlternateContent>
  <bookViews>
    <workbookView xWindow="640" yWindow="1180" windowWidth="28160" windowHeight="15740" tabRatio="500" activeTab="2"/>
  </bookViews>
  <sheets>
    <sheet name="PRODUCT BASED BIZ - Dress Co" sheetId="1" r:id="rId1"/>
    <sheet name="PRODUCT BASED BIZ - Candle Co" sheetId="4" r:id="rId2"/>
    <sheet name="SERVICE BASED BIZ - Photography" sheetId="2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2" l="1"/>
  <c r="B28" i="2"/>
  <c r="B26" i="2"/>
  <c r="B25" i="2"/>
  <c r="B12" i="2"/>
  <c r="B7" i="2"/>
  <c r="B9" i="2"/>
  <c r="B18" i="2"/>
  <c r="B14" i="2"/>
  <c r="B8" i="2"/>
  <c r="B11" i="2"/>
  <c r="B17" i="2"/>
  <c r="B16" i="2"/>
  <c r="B15" i="2"/>
  <c r="B13" i="2"/>
  <c r="B10" i="2"/>
  <c r="B16" i="4"/>
  <c r="B13" i="4"/>
  <c r="B12" i="4"/>
  <c r="B11" i="4"/>
  <c r="B8" i="4"/>
  <c r="B10" i="4"/>
  <c r="B9" i="4"/>
  <c r="B42" i="4"/>
  <c r="B22" i="4"/>
  <c r="B24" i="4"/>
  <c r="B26" i="4"/>
  <c r="B44" i="4"/>
  <c r="B8" i="1"/>
  <c r="B14" i="1"/>
  <c r="B12" i="1"/>
  <c r="B11" i="1"/>
  <c r="B22" i="2"/>
  <c r="B30" i="2"/>
  <c r="B32" i="2"/>
  <c r="B36" i="2"/>
  <c r="B42" i="2"/>
  <c r="B39" i="1"/>
  <c r="B19" i="1"/>
  <c r="B21" i="1"/>
  <c r="B23" i="1"/>
  <c r="B41" i="1"/>
</calcChain>
</file>

<file path=xl/sharedStrings.xml><?xml version="1.0" encoding="utf-8"?>
<sst xmlns="http://schemas.openxmlformats.org/spreadsheetml/2006/main" count="87" uniqueCount="64">
  <si>
    <t>Marketing</t>
  </si>
  <si>
    <t>Website</t>
  </si>
  <si>
    <t>Phone</t>
  </si>
  <si>
    <t>Product photography</t>
  </si>
  <si>
    <t>Accounting</t>
  </si>
  <si>
    <t>Rent</t>
  </si>
  <si>
    <t>Utilities</t>
  </si>
  <si>
    <t>Insurance</t>
  </si>
  <si>
    <t>Owner's salary</t>
  </si>
  <si>
    <t>PRICING FOR PROFIT</t>
  </si>
  <si>
    <t>Cost PLUS a 20% profit margin =</t>
  </si>
  <si>
    <t>Contribution margin =</t>
  </si>
  <si>
    <t>FIXED COSTS</t>
  </si>
  <si>
    <t>VARIABLE COSTS</t>
  </si>
  <si>
    <t>TOTAL VARIABLE COST FOR 1 ITEM:</t>
  </si>
  <si>
    <t>TOTAL FIXED COSTS PER MONTH:</t>
  </si>
  <si>
    <t>Breakeven unit =</t>
  </si>
  <si>
    <t>PRODUCT BASED BUSINESS</t>
  </si>
  <si>
    <t>SERVICE BASED BUSINESS</t>
  </si>
  <si>
    <t>BILLABLE HOURS</t>
  </si>
  <si>
    <t>Person 3</t>
  </si>
  <si>
    <t>TOTAL FIXED COSTS PER YEAR:</t>
  </si>
  <si>
    <t xml:space="preserve">TOTAL BILLABLE HOURS PER YEAR: </t>
  </si>
  <si>
    <t>Breakeven Selling Price =</t>
  </si>
  <si>
    <t>Selling Price PLUS a 20% profit margin =</t>
  </si>
  <si>
    <t>PROJECT PRICING</t>
  </si>
  <si>
    <t>Estimated project billable hours</t>
  </si>
  <si>
    <t>Selling price</t>
  </si>
  <si>
    <t>TOTAL PROJECT PRICE</t>
  </si>
  <si>
    <t>Purchasing for Spring Dress Line</t>
  </si>
  <si>
    <t>(Reselling Company)</t>
  </si>
  <si>
    <t>Choosing 5 dress styles</t>
  </si>
  <si>
    <t>Purchasing 10 of each style</t>
  </si>
  <si>
    <t>Total of 50 dresses</t>
  </si>
  <si>
    <t>Purchaser (for 5 hours at $25 per hour)</t>
  </si>
  <si>
    <t>Merchandise shipping ($50 to ship all dresses)</t>
  </si>
  <si>
    <t>Wholesale cost per dress out the door</t>
  </si>
  <si>
    <t>Tags</t>
  </si>
  <si>
    <t>Tissue paper</t>
  </si>
  <si>
    <t>Repackaging labor (for 3 hours at $15 per hour)</t>
  </si>
  <si>
    <t>(Production Company)</t>
  </si>
  <si>
    <t>Wax (10lb bag for $30 makes 25 candles)</t>
  </si>
  <si>
    <t>Wicks (100 wicks for $7)</t>
  </si>
  <si>
    <t>Jars (36 jars for $90)</t>
  </si>
  <si>
    <t>Making a Single Run of 25 Candles</t>
  </si>
  <si>
    <t>Fragrance oil (1 container for $7 fills 50 candles)</t>
  </si>
  <si>
    <t>Supply shipping ($15 for all supplies)</t>
  </si>
  <si>
    <t>Candle making labor (for 2 hours at $15 per hour)</t>
  </si>
  <si>
    <t>Jar label</t>
  </si>
  <si>
    <t>Packaging labor (for 1 hour at $15 per hour)</t>
  </si>
  <si>
    <t>Candle box</t>
  </si>
  <si>
    <t>Promotional materials</t>
  </si>
  <si>
    <t>Commercial kitchen rent</t>
  </si>
  <si>
    <t>Owner's draw</t>
  </si>
  <si>
    <t>Warehouse rent</t>
  </si>
  <si>
    <t>Assistant</t>
  </si>
  <si>
    <t>Computer software</t>
  </si>
  <si>
    <t>Equipment maintenance</t>
  </si>
  <si>
    <t>Auto Insurance</t>
  </si>
  <si>
    <t>Gasoline</t>
  </si>
  <si>
    <t>Auto maintenance</t>
  </si>
  <si>
    <t>Head photographer</t>
  </si>
  <si>
    <t>Assistant photographer</t>
  </si>
  <si>
    <t>Event parking ($20 per car per day for 2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</si>
</sst>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8" fontId="1" fillId="0" borderId="0" xfId="0" applyNumberFormat="1" applyFont="1"/>
    <xf numFmtId="0" fontId="1" fillId="0" borderId="0" xfId="0" applyNumberFormat="1" applyFont="1"/>
    <xf numFmtId="0" fontId="1" fillId="2" borderId="0" xfId="0" applyFont="1" applyFill="1" applyAlignment="1">
      <alignment horizontal="right"/>
    </xf>
    <xf numFmtId="2" fontId="1" fillId="2" borderId="0" xfId="0" applyNumberFormat="1" applyFont="1" applyFill="1"/>
    <xf numFmtId="0" fontId="2" fillId="0" borderId="0" xfId="0" applyFont="1"/>
    <xf numFmtId="0" fontId="1" fillId="0" borderId="0" xfId="0" applyFont="1" applyFill="1"/>
    <xf numFmtId="2" fontId="1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2" fontId="1" fillId="3" borderId="0" xfId="0" applyNumberFormat="1" applyFont="1" applyFill="1"/>
    <xf numFmtId="1" fontId="1" fillId="3" borderId="0" xfId="0" applyNumberFormat="1" applyFont="1" applyFill="1"/>
    <xf numFmtId="0" fontId="4" fillId="0" borderId="0" xfId="0" applyFont="1"/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2" borderId="0" xfId="0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/>
    <xf numFmtId="2" fontId="1" fillId="0" borderId="0" xfId="0" applyNumberFormat="1" applyFont="1" applyAlignment="1">
      <alignment horizontal="right"/>
    </xf>
    <xf numFmtId="165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28" sqref="B28"/>
    </sheetView>
  </sheetViews>
  <sheetFormatPr baseColWidth="10" defaultRowHeight="25" customHeight="1" x14ac:dyDescent="0.25"/>
  <cols>
    <col min="1" max="1" width="52.5" style="1" bestFit="1" customWidth="1"/>
    <col min="2" max="16384" width="10.83203125" style="1"/>
  </cols>
  <sheetData>
    <row r="1" spans="1:2" ht="38" customHeight="1" x14ac:dyDescent="0.35">
      <c r="A1" s="7" t="s">
        <v>9</v>
      </c>
    </row>
    <row r="2" spans="1:2" ht="27" customHeight="1" x14ac:dyDescent="0.3">
      <c r="A2" s="13" t="s">
        <v>17</v>
      </c>
    </row>
    <row r="3" spans="1:2" ht="27" customHeight="1" x14ac:dyDescent="0.3">
      <c r="A3" s="13" t="s">
        <v>30</v>
      </c>
    </row>
    <row r="4" spans="1:2" ht="27" customHeight="1" x14ac:dyDescent="0.3">
      <c r="A4" s="13"/>
    </row>
    <row r="5" spans="1:2" ht="27" customHeight="1" x14ac:dyDescent="0.25">
      <c r="A5" s="20" t="s">
        <v>29</v>
      </c>
    </row>
    <row r="6" spans="1:2" ht="27" customHeight="1" x14ac:dyDescent="0.25">
      <c r="A6" s="1" t="s">
        <v>31</v>
      </c>
      <c r="B6" s="1">
        <v>5</v>
      </c>
    </row>
    <row r="7" spans="1:2" ht="27" customHeight="1" x14ac:dyDescent="0.25">
      <c r="A7" s="21" t="s">
        <v>32</v>
      </c>
      <c r="B7" s="1">
        <v>10</v>
      </c>
    </row>
    <row r="8" spans="1:2" ht="27" customHeight="1" x14ac:dyDescent="0.25">
      <c r="A8" s="19" t="s">
        <v>33</v>
      </c>
      <c r="B8" s="1">
        <f>B6*B7</f>
        <v>50</v>
      </c>
    </row>
    <row r="10" spans="1:2" ht="25" customHeight="1" x14ac:dyDescent="0.3">
      <c r="A10" s="18" t="s">
        <v>13</v>
      </c>
      <c r="B10" s="18"/>
    </row>
    <row r="11" spans="1:2" ht="25" customHeight="1" x14ac:dyDescent="0.25">
      <c r="A11" s="1" t="s">
        <v>34</v>
      </c>
      <c r="B11" s="2">
        <f>((25*1.3)*5)/B8</f>
        <v>3.25</v>
      </c>
    </row>
    <row r="12" spans="1:2" ht="25" customHeight="1" x14ac:dyDescent="0.25">
      <c r="A12" s="1" t="s">
        <v>35</v>
      </c>
      <c r="B12" s="2">
        <f>50/B8</f>
        <v>1</v>
      </c>
    </row>
    <row r="13" spans="1:2" ht="25" customHeight="1" x14ac:dyDescent="0.25">
      <c r="A13" s="1" t="s">
        <v>36</v>
      </c>
      <c r="B13" s="2">
        <v>10</v>
      </c>
    </row>
    <row r="14" spans="1:2" ht="25" customHeight="1" x14ac:dyDescent="0.25">
      <c r="A14" s="1" t="s">
        <v>39</v>
      </c>
      <c r="B14" s="2">
        <f>((15*1.3)*3)/B8</f>
        <v>1.17</v>
      </c>
    </row>
    <row r="15" spans="1:2" ht="25" customHeight="1" x14ac:dyDescent="0.25">
      <c r="A15" s="1" t="s">
        <v>37</v>
      </c>
      <c r="B15" s="2">
        <v>0.5</v>
      </c>
    </row>
    <row r="16" spans="1:2" ht="25" customHeight="1" x14ac:dyDescent="0.25">
      <c r="A16" s="1" t="s">
        <v>38</v>
      </c>
      <c r="B16" s="2">
        <v>1</v>
      </c>
    </row>
    <row r="17" spans="1:3" ht="25" customHeight="1" x14ac:dyDescent="0.25">
      <c r="B17" s="2">
        <v>0</v>
      </c>
    </row>
    <row r="18" spans="1:3" ht="25" customHeight="1" x14ac:dyDescent="0.25">
      <c r="B18" s="2">
        <v>0</v>
      </c>
    </row>
    <row r="19" spans="1:3" ht="25" customHeight="1" x14ac:dyDescent="0.25">
      <c r="A19" s="5" t="s">
        <v>14</v>
      </c>
      <c r="B19" s="6">
        <f>SUM(B11:B18)</f>
        <v>16.920000000000002</v>
      </c>
    </row>
    <row r="21" spans="1:3" ht="25" customHeight="1" x14ac:dyDescent="0.25">
      <c r="A21" s="10" t="s">
        <v>10</v>
      </c>
      <c r="B21" s="11">
        <f>B19/(1-0.2)</f>
        <v>21.150000000000002</v>
      </c>
      <c r="C21" s="2"/>
    </row>
    <row r="23" spans="1:3" ht="25" customHeight="1" x14ac:dyDescent="0.25">
      <c r="A23" s="10" t="s">
        <v>11</v>
      </c>
      <c r="B23" s="11">
        <f>B21-B19</f>
        <v>4.2300000000000004</v>
      </c>
    </row>
    <row r="25" spans="1:3" ht="25" customHeight="1" x14ac:dyDescent="0.3">
      <c r="A25" s="18" t="s">
        <v>12</v>
      </c>
      <c r="B25" s="18"/>
    </row>
    <row r="26" spans="1:3" s="8" customFormat="1" ht="25" customHeight="1" x14ac:dyDescent="0.25">
      <c r="A26" s="1" t="s">
        <v>53</v>
      </c>
      <c r="B26" s="2">
        <v>300</v>
      </c>
    </row>
    <row r="27" spans="1:3" ht="25" customHeight="1" x14ac:dyDescent="0.25">
      <c r="A27" s="1" t="s">
        <v>0</v>
      </c>
      <c r="B27" s="2">
        <v>50</v>
      </c>
    </row>
    <row r="28" spans="1:3" ht="25" customHeight="1" x14ac:dyDescent="0.25">
      <c r="A28" s="1" t="s">
        <v>4</v>
      </c>
      <c r="B28" s="2">
        <v>30</v>
      </c>
    </row>
    <row r="29" spans="1:3" ht="25" customHeight="1" x14ac:dyDescent="0.25">
      <c r="A29" s="1" t="s">
        <v>1</v>
      </c>
      <c r="B29" s="2">
        <v>30</v>
      </c>
    </row>
    <row r="30" spans="1:3" ht="25" customHeight="1" x14ac:dyDescent="0.25">
      <c r="A30" s="1" t="s">
        <v>2</v>
      </c>
      <c r="B30" s="2">
        <v>50</v>
      </c>
    </row>
    <row r="31" spans="1:3" ht="25" customHeight="1" x14ac:dyDescent="0.25">
      <c r="A31" s="1" t="s">
        <v>3</v>
      </c>
      <c r="B31" s="2">
        <v>160</v>
      </c>
    </row>
    <row r="32" spans="1:3" ht="25" customHeight="1" x14ac:dyDescent="0.25">
      <c r="A32" s="1" t="s">
        <v>54</v>
      </c>
      <c r="B32" s="2">
        <v>600</v>
      </c>
    </row>
    <row r="33" spans="1:2" ht="25" customHeight="1" x14ac:dyDescent="0.25">
      <c r="A33" s="1" t="s">
        <v>6</v>
      </c>
      <c r="B33" s="2">
        <v>100</v>
      </c>
    </row>
    <row r="34" spans="1:2" ht="25" customHeight="1" x14ac:dyDescent="0.25">
      <c r="A34" s="1" t="s">
        <v>7</v>
      </c>
      <c r="B34" s="2">
        <v>30</v>
      </c>
    </row>
    <row r="35" spans="1:2" ht="25" customHeight="1" x14ac:dyDescent="0.25">
      <c r="B35" s="2">
        <v>0</v>
      </c>
    </row>
    <row r="36" spans="1:2" ht="25" customHeight="1" x14ac:dyDescent="0.25">
      <c r="B36" s="2">
        <v>0</v>
      </c>
    </row>
    <row r="37" spans="1:2" ht="25" customHeight="1" x14ac:dyDescent="0.25">
      <c r="B37" s="2">
        <v>0</v>
      </c>
    </row>
    <row r="38" spans="1:2" ht="25" customHeight="1" x14ac:dyDescent="0.25">
      <c r="B38" s="2">
        <v>0</v>
      </c>
    </row>
    <row r="39" spans="1:2" ht="25" customHeight="1" x14ac:dyDescent="0.25">
      <c r="A39" s="5" t="s">
        <v>15</v>
      </c>
      <c r="B39" s="9">
        <f>SUM(B26:B38)</f>
        <v>1350</v>
      </c>
    </row>
    <row r="41" spans="1:2" ht="25" customHeight="1" x14ac:dyDescent="0.25">
      <c r="A41" s="10" t="s">
        <v>16</v>
      </c>
      <c r="B41" s="12">
        <f>B39/B23</f>
        <v>319.14893617021272</v>
      </c>
    </row>
    <row r="42" spans="1:2" ht="25" customHeight="1" x14ac:dyDescent="0.25">
      <c r="B42" s="3"/>
    </row>
    <row r="45" spans="1:2" ht="25" customHeight="1" x14ac:dyDescent="0.25">
      <c r="B45" s="4"/>
    </row>
  </sheetData>
  <mergeCells count="2">
    <mergeCell ref="A10:B10"/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D37" sqref="D37"/>
    </sheetView>
  </sheetViews>
  <sheetFormatPr baseColWidth="10" defaultRowHeight="25" customHeight="1" x14ac:dyDescent="0.25"/>
  <cols>
    <col min="1" max="1" width="54.83203125" style="1" bestFit="1" customWidth="1"/>
    <col min="2" max="2" width="12.5" style="1" bestFit="1" customWidth="1"/>
    <col min="3" max="16384" width="10.83203125" style="1"/>
  </cols>
  <sheetData>
    <row r="1" spans="1:2" ht="38" customHeight="1" x14ac:dyDescent="0.35">
      <c r="A1" s="7" t="s">
        <v>9</v>
      </c>
    </row>
    <row r="2" spans="1:2" ht="27" customHeight="1" x14ac:dyDescent="0.3">
      <c r="A2" s="13" t="s">
        <v>17</v>
      </c>
    </row>
    <row r="3" spans="1:2" ht="27" customHeight="1" x14ac:dyDescent="0.3">
      <c r="A3" s="13" t="s">
        <v>40</v>
      </c>
    </row>
    <row r="4" spans="1:2" ht="27" customHeight="1" x14ac:dyDescent="0.3">
      <c r="A4" s="13"/>
    </row>
    <row r="5" spans="1:2" ht="27" customHeight="1" x14ac:dyDescent="0.25">
      <c r="A5" s="20" t="s">
        <v>44</v>
      </c>
    </row>
    <row r="7" spans="1:2" ht="25" customHeight="1" x14ac:dyDescent="0.3">
      <c r="A7" s="18" t="s">
        <v>13</v>
      </c>
      <c r="B7" s="18"/>
    </row>
    <row r="8" spans="1:2" ht="25" customHeight="1" x14ac:dyDescent="0.25">
      <c r="A8" s="1" t="s">
        <v>41</v>
      </c>
      <c r="B8" s="2">
        <f>30/25</f>
        <v>1.2</v>
      </c>
    </row>
    <row r="9" spans="1:2" ht="25" customHeight="1" x14ac:dyDescent="0.25">
      <c r="A9" s="1" t="s">
        <v>42</v>
      </c>
      <c r="B9" s="22">
        <f>7/100</f>
        <v>7.0000000000000007E-2</v>
      </c>
    </row>
    <row r="10" spans="1:2" ht="25" customHeight="1" x14ac:dyDescent="0.25">
      <c r="A10" s="1" t="s">
        <v>43</v>
      </c>
      <c r="B10" s="2">
        <f>90/36</f>
        <v>2.5</v>
      </c>
    </row>
    <row r="11" spans="1:2" ht="25" customHeight="1" x14ac:dyDescent="0.25">
      <c r="A11" s="1" t="s">
        <v>45</v>
      </c>
      <c r="B11" s="2">
        <f>7/50</f>
        <v>0.14000000000000001</v>
      </c>
    </row>
    <row r="12" spans="1:2" ht="25" customHeight="1" x14ac:dyDescent="0.25">
      <c r="A12" s="1" t="s">
        <v>46</v>
      </c>
      <c r="B12" s="2">
        <f>(15/(25+100+36+50))*4</f>
        <v>0.28436018957345971</v>
      </c>
    </row>
    <row r="13" spans="1:2" ht="25" customHeight="1" x14ac:dyDescent="0.25">
      <c r="A13" s="1" t="s">
        <v>47</v>
      </c>
      <c r="B13" s="2">
        <f>((15*1.3)*2)/25</f>
        <v>1.56</v>
      </c>
    </row>
    <row r="14" spans="1:2" ht="25" customHeight="1" x14ac:dyDescent="0.25">
      <c r="A14" s="1" t="s">
        <v>48</v>
      </c>
      <c r="B14" s="2">
        <v>0.3</v>
      </c>
    </row>
    <row r="15" spans="1:2" ht="25" customHeight="1" x14ac:dyDescent="0.25">
      <c r="A15" s="1" t="s">
        <v>50</v>
      </c>
      <c r="B15" s="2">
        <v>0.65</v>
      </c>
    </row>
    <row r="16" spans="1:2" ht="25" customHeight="1" x14ac:dyDescent="0.25">
      <c r="A16" s="1" t="s">
        <v>49</v>
      </c>
      <c r="B16" s="2">
        <f>((15*1.3)*1)/25</f>
        <v>0.78</v>
      </c>
    </row>
    <row r="17" spans="1:3" ht="25" customHeight="1" x14ac:dyDescent="0.25">
      <c r="A17" s="1" t="s">
        <v>51</v>
      </c>
      <c r="B17" s="2">
        <v>0.52</v>
      </c>
    </row>
    <row r="18" spans="1:3" ht="25" customHeight="1" x14ac:dyDescent="0.25">
      <c r="B18" s="2"/>
    </row>
    <row r="19" spans="1:3" ht="25" customHeight="1" x14ac:dyDescent="0.25">
      <c r="B19" s="2"/>
    </row>
    <row r="20" spans="1:3" ht="25" customHeight="1" x14ac:dyDescent="0.25">
      <c r="B20" s="2">
        <v>0</v>
      </c>
    </row>
    <row r="21" spans="1:3" ht="25" customHeight="1" x14ac:dyDescent="0.25">
      <c r="B21" s="2">
        <v>0</v>
      </c>
    </row>
    <row r="22" spans="1:3" ht="25" customHeight="1" x14ac:dyDescent="0.25">
      <c r="A22" s="5" t="s">
        <v>14</v>
      </c>
      <c r="B22" s="6">
        <f>SUM(B8:B21)</f>
        <v>8.0043601895734593</v>
      </c>
    </row>
    <row r="24" spans="1:3" ht="25" customHeight="1" x14ac:dyDescent="0.25">
      <c r="A24" s="10" t="s">
        <v>10</v>
      </c>
      <c r="B24" s="23">
        <f>B22/(1-0.2)</f>
        <v>10.005450236966823</v>
      </c>
      <c r="C24" s="2"/>
    </row>
    <row r="26" spans="1:3" ht="25" customHeight="1" x14ac:dyDescent="0.25">
      <c r="A26" s="10" t="s">
        <v>11</v>
      </c>
      <c r="B26" s="11">
        <f>B24-B22</f>
        <v>2.0010900473933635</v>
      </c>
    </row>
    <row r="28" spans="1:3" ht="25" customHeight="1" x14ac:dyDescent="0.3">
      <c r="A28" s="18" t="s">
        <v>12</v>
      </c>
      <c r="B28" s="18"/>
    </row>
    <row r="29" spans="1:3" s="8" customFormat="1" ht="25" customHeight="1" x14ac:dyDescent="0.25">
      <c r="A29" s="1" t="s">
        <v>53</v>
      </c>
      <c r="B29" s="2">
        <v>300</v>
      </c>
    </row>
    <row r="30" spans="1:3" ht="25" customHeight="1" x14ac:dyDescent="0.25">
      <c r="A30" s="1" t="s">
        <v>0</v>
      </c>
      <c r="B30" s="2">
        <v>50</v>
      </c>
    </row>
    <row r="31" spans="1:3" ht="25" customHeight="1" x14ac:dyDescent="0.25">
      <c r="A31" s="1" t="s">
        <v>4</v>
      </c>
      <c r="B31" s="2">
        <v>25</v>
      </c>
    </row>
    <row r="32" spans="1:3" ht="25" customHeight="1" x14ac:dyDescent="0.25">
      <c r="A32" s="1" t="s">
        <v>1</v>
      </c>
      <c r="B32" s="2">
        <v>25</v>
      </c>
    </row>
    <row r="33" spans="1:2" ht="25" customHeight="1" x14ac:dyDescent="0.25">
      <c r="A33" s="1" t="s">
        <v>2</v>
      </c>
      <c r="B33" s="2">
        <v>50</v>
      </c>
    </row>
    <row r="34" spans="1:2" ht="25" customHeight="1" x14ac:dyDescent="0.25">
      <c r="A34" s="1" t="s">
        <v>3</v>
      </c>
      <c r="B34" s="2">
        <v>100</v>
      </c>
    </row>
    <row r="35" spans="1:2" ht="25" customHeight="1" x14ac:dyDescent="0.25">
      <c r="A35" s="1" t="s">
        <v>52</v>
      </c>
      <c r="B35" s="2">
        <v>250</v>
      </c>
    </row>
    <row r="36" spans="1:2" ht="25" customHeight="1" x14ac:dyDescent="0.25">
      <c r="B36" s="2">
        <v>0</v>
      </c>
    </row>
    <row r="37" spans="1:2" ht="25" customHeight="1" x14ac:dyDescent="0.25">
      <c r="B37" s="2">
        <v>0</v>
      </c>
    </row>
    <row r="38" spans="1:2" ht="25" customHeight="1" x14ac:dyDescent="0.25">
      <c r="B38" s="2">
        <v>0</v>
      </c>
    </row>
    <row r="39" spans="1:2" ht="25" customHeight="1" x14ac:dyDescent="0.25">
      <c r="B39" s="2">
        <v>0</v>
      </c>
    </row>
    <row r="40" spans="1:2" ht="25" customHeight="1" x14ac:dyDescent="0.25">
      <c r="B40" s="2">
        <v>0</v>
      </c>
    </row>
    <row r="41" spans="1:2" ht="25" customHeight="1" x14ac:dyDescent="0.25">
      <c r="B41" s="2">
        <v>0</v>
      </c>
    </row>
    <row r="42" spans="1:2" ht="25" customHeight="1" x14ac:dyDescent="0.25">
      <c r="A42" s="5" t="s">
        <v>15</v>
      </c>
      <c r="B42" s="9">
        <f>SUM(B29:B41)</f>
        <v>800</v>
      </c>
    </row>
    <row r="44" spans="1:2" ht="25" customHeight="1" x14ac:dyDescent="0.25">
      <c r="A44" s="10" t="s">
        <v>16</v>
      </c>
      <c r="B44" s="12">
        <f>B42/B26</f>
        <v>399.78210927693465</v>
      </c>
    </row>
    <row r="45" spans="1:2" ht="25" customHeight="1" x14ac:dyDescent="0.25">
      <c r="B45" s="3"/>
    </row>
    <row r="48" spans="1:2" ht="25" customHeight="1" x14ac:dyDescent="0.25">
      <c r="B48" s="4"/>
    </row>
  </sheetData>
  <mergeCells count="2">
    <mergeCell ref="A7:B7"/>
    <mergeCell ref="A28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A38" sqref="A38"/>
    </sheetView>
  </sheetViews>
  <sheetFormatPr baseColWidth="10" defaultRowHeight="25" customHeight="1" x14ac:dyDescent="0.25"/>
  <cols>
    <col min="1" max="1" width="62.1640625" style="1" bestFit="1" customWidth="1"/>
    <col min="2" max="2" width="12.5" style="1" bestFit="1" customWidth="1"/>
    <col min="3" max="16384" width="10.83203125" style="1"/>
  </cols>
  <sheetData>
    <row r="1" spans="1:2" ht="38" customHeight="1" x14ac:dyDescent="0.35">
      <c r="A1" s="7" t="s">
        <v>9</v>
      </c>
    </row>
    <row r="2" spans="1:2" ht="27" customHeight="1" x14ac:dyDescent="0.3">
      <c r="A2" s="13" t="s">
        <v>18</v>
      </c>
    </row>
    <row r="4" spans="1:2" ht="25" customHeight="1" x14ac:dyDescent="0.3">
      <c r="A4" s="18" t="s">
        <v>12</v>
      </c>
      <c r="B4" s="18"/>
    </row>
    <row r="5" spans="1:2" ht="25" customHeight="1" x14ac:dyDescent="0.25">
      <c r="A5" s="1" t="s">
        <v>8</v>
      </c>
      <c r="B5" s="2">
        <v>80000</v>
      </c>
    </row>
    <row r="6" spans="1:2" ht="25" customHeight="1" x14ac:dyDescent="0.25">
      <c r="A6" s="1" t="s">
        <v>55</v>
      </c>
      <c r="B6" s="2">
        <v>30000</v>
      </c>
    </row>
    <row r="7" spans="1:2" ht="25" customHeight="1" x14ac:dyDescent="0.25">
      <c r="A7" s="1" t="s">
        <v>0</v>
      </c>
      <c r="B7" s="2">
        <f>150*12</f>
        <v>1800</v>
      </c>
    </row>
    <row r="8" spans="1:2" ht="25" customHeight="1" x14ac:dyDescent="0.25">
      <c r="A8" s="1" t="s">
        <v>4</v>
      </c>
      <c r="B8" s="2">
        <f>125*12</f>
        <v>1500</v>
      </c>
    </row>
    <row r="9" spans="1:2" ht="25" customHeight="1" x14ac:dyDescent="0.25">
      <c r="A9" s="1" t="s">
        <v>1</v>
      </c>
      <c r="B9" s="2">
        <f>150*12</f>
        <v>1800</v>
      </c>
    </row>
    <row r="10" spans="1:2" ht="25" customHeight="1" x14ac:dyDescent="0.25">
      <c r="A10" s="1" t="s">
        <v>2</v>
      </c>
      <c r="B10" s="2">
        <f>100*12</f>
        <v>1200</v>
      </c>
    </row>
    <row r="11" spans="1:2" ht="25" customHeight="1" x14ac:dyDescent="0.25">
      <c r="A11" s="1" t="s">
        <v>5</v>
      </c>
      <c r="B11" s="2">
        <f>800*12</f>
        <v>9600</v>
      </c>
    </row>
    <row r="12" spans="1:2" ht="25" customHeight="1" x14ac:dyDescent="0.25">
      <c r="A12" s="1" t="s">
        <v>6</v>
      </c>
      <c r="B12" s="2">
        <f>100*12</f>
        <v>1200</v>
      </c>
    </row>
    <row r="13" spans="1:2" ht="25" customHeight="1" x14ac:dyDescent="0.25">
      <c r="A13" s="1" t="s">
        <v>7</v>
      </c>
      <c r="B13" s="2">
        <f>100*12</f>
        <v>1200</v>
      </c>
    </row>
    <row r="14" spans="1:2" ht="25" customHeight="1" x14ac:dyDescent="0.25">
      <c r="A14" s="1" t="s">
        <v>56</v>
      </c>
      <c r="B14" s="2">
        <f>25*12</f>
        <v>300</v>
      </c>
    </row>
    <row r="15" spans="1:2" ht="25" customHeight="1" x14ac:dyDescent="0.25">
      <c r="A15" s="1" t="s">
        <v>57</v>
      </c>
      <c r="B15" s="2">
        <f>100*12</f>
        <v>1200</v>
      </c>
    </row>
    <row r="16" spans="1:2" ht="25" customHeight="1" x14ac:dyDescent="0.25">
      <c r="A16" s="1" t="s">
        <v>58</v>
      </c>
      <c r="B16" s="2">
        <f>100*12</f>
        <v>1200</v>
      </c>
    </row>
    <row r="17" spans="1:3" ht="25" customHeight="1" x14ac:dyDescent="0.25">
      <c r="A17" s="1" t="s">
        <v>59</v>
      </c>
      <c r="B17" s="2">
        <f>500*12</f>
        <v>6000</v>
      </c>
    </row>
    <row r="18" spans="1:3" ht="25" customHeight="1" x14ac:dyDescent="0.25">
      <c r="A18" s="1" t="s">
        <v>60</v>
      </c>
      <c r="B18" s="2">
        <f>250*12</f>
        <v>3000</v>
      </c>
    </row>
    <row r="19" spans="1:3" ht="25" customHeight="1" x14ac:dyDescent="0.25">
      <c r="B19" s="2">
        <v>0</v>
      </c>
    </row>
    <row r="20" spans="1:3" ht="25" customHeight="1" x14ac:dyDescent="0.25">
      <c r="B20" s="2">
        <v>0</v>
      </c>
    </row>
    <row r="21" spans="1:3" ht="25" customHeight="1" x14ac:dyDescent="0.25">
      <c r="B21" s="2">
        <v>0</v>
      </c>
    </row>
    <row r="22" spans="1:3" ht="25" customHeight="1" x14ac:dyDescent="0.25">
      <c r="A22" s="5" t="s">
        <v>21</v>
      </c>
      <c r="B22" s="6">
        <f>SUM(B5:B21)</f>
        <v>140000</v>
      </c>
    </row>
    <row r="23" spans="1:3" ht="25" customHeight="1" x14ac:dyDescent="0.25">
      <c r="A23" s="14"/>
      <c r="B23" s="15"/>
    </row>
    <row r="24" spans="1:3" ht="25" customHeight="1" x14ac:dyDescent="0.3">
      <c r="A24" s="18" t="s">
        <v>19</v>
      </c>
      <c r="B24" s="18"/>
      <c r="C24" s="17"/>
    </row>
    <row r="25" spans="1:3" ht="25" customHeight="1" x14ac:dyDescent="0.25">
      <c r="A25" s="16" t="s">
        <v>61</v>
      </c>
      <c r="B25" s="15">
        <f>30*50</f>
        <v>1500</v>
      </c>
    </row>
    <row r="26" spans="1:3" ht="25" customHeight="1" x14ac:dyDescent="0.25">
      <c r="A26" s="16" t="s">
        <v>62</v>
      </c>
      <c r="B26" s="15">
        <f>12*50</f>
        <v>600</v>
      </c>
    </row>
    <row r="27" spans="1:3" ht="25" customHeight="1" x14ac:dyDescent="0.25">
      <c r="A27" s="16" t="s">
        <v>20</v>
      </c>
      <c r="B27" s="15">
        <v>0</v>
      </c>
    </row>
    <row r="28" spans="1:3" ht="25" customHeight="1" x14ac:dyDescent="0.25">
      <c r="A28" s="5" t="s">
        <v>22</v>
      </c>
      <c r="B28" s="6">
        <f>SUM(B25:B27)</f>
        <v>2100</v>
      </c>
    </row>
    <row r="29" spans="1:3" ht="25" customHeight="1" x14ac:dyDescent="0.25">
      <c r="A29" s="14"/>
      <c r="B29" s="15"/>
    </row>
    <row r="30" spans="1:3" ht="25" customHeight="1" x14ac:dyDescent="0.25">
      <c r="A30" s="10" t="s">
        <v>23</v>
      </c>
      <c r="B30" s="11">
        <f>B22/B28</f>
        <v>66.666666666666671</v>
      </c>
    </row>
    <row r="32" spans="1:3" ht="25" customHeight="1" x14ac:dyDescent="0.25">
      <c r="A32" s="10" t="s">
        <v>24</v>
      </c>
      <c r="B32" s="11">
        <f>B30/(1-0.2)</f>
        <v>83.333333333333329</v>
      </c>
      <c r="C32" s="2"/>
    </row>
    <row r="34" spans="1:2" ht="25" customHeight="1" x14ac:dyDescent="0.3">
      <c r="A34" s="18" t="s">
        <v>25</v>
      </c>
      <c r="B34" s="18"/>
    </row>
    <row r="35" spans="1:2" s="8" customFormat="1" ht="25" customHeight="1" x14ac:dyDescent="0.25">
      <c r="A35" s="1" t="s">
        <v>26</v>
      </c>
      <c r="B35" s="2">
        <v>38</v>
      </c>
    </row>
    <row r="36" spans="1:2" ht="25" customHeight="1" x14ac:dyDescent="0.25">
      <c r="A36" s="1" t="s">
        <v>27</v>
      </c>
      <c r="B36" s="2">
        <f>B32</f>
        <v>83.333333333333329</v>
      </c>
    </row>
    <row r="37" spans="1:2" ht="25" customHeight="1" x14ac:dyDescent="0.25">
      <c r="A37" s="1" t="s">
        <v>63</v>
      </c>
      <c r="B37" s="2">
        <f>(20*2)*2</f>
        <v>80</v>
      </c>
    </row>
    <row r="38" spans="1:2" ht="25" customHeight="1" x14ac:dyDescent="0.25">
      <c r="B38" s="2">
        <v>0</v>
      </c>
    </row>
    <row r="39" spans="1:2" ht="25" customHeight="1" x14ac:dyDescent="0.25">
      <c r="B39" s="2">
        <v>0</v>
      </c>
    </row>
    <row r="40" spans="1:2" ht="25" customHeight="1" x14ac:dyDescent="0.25">
      <c r="B40" s="2">
        <v>0</v>
      </c>
    </row>
    <row r="41" spans="1:2" ht="25" customHeight="1" x14ac:dyDescent="0.25">
      <c r="B41" s="2">
        <v>0</v>
      </c>
    </row>
    <row r="42" spans="1:2" ht="25" customHeight="1" x14ac:dyDescent="0.25">
      <c r="A42" s="5" t="s">
        <v>28</v>
      </c>
      <c r="B42" s="9">
        <f>(B35*B36)+(SUM(B37:B41))</f>
        <v>3246.6666666666665</v>
      </c>
    </row>
    <row r="44" spans="1:2" ht="25" customHeight="1" x14ac:dyDescent="0.25">
      <c r="B44" s="4"/>
    </row>
  </sheetData>
  <mergeCells count="3">
    <mergeCell ref="A4:B4"/>
    <mergeCell ref="A34:B34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BASED BIZ - Dress Co</vt:lpstr>
      <vt:lpstr>PRODUCT BASED BIZ - Candle Co</vt:lpstr>
      <vt:lpstr>SERVICE BASED BIZ - Photography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2020-07-24T18:26:32Z</dcterms:created>
  <dcterms:modified xsi:type="dcterms:W3CDTF">2020-07-29T06:37:12Z</dcterms:modified>
</cp:coreProperties>
</file>